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53" i="1"/>
  <c r="B53"/>
  <c r="G52"/>
  <c r="G51"/>
  <c r="G50"/>
  <c r="G49"/>
  <c r="F47"/>
  <c r="G46"/>
  <c r="D46"/>
  <c r="G45"/>
  <c r="D45"/>
  <c r="G44"/>
  <c r="D44"/>
  <c r="E43"/>
  <c r="G43" s="1"/>
  <c r="D43"/>
  <c r="B43"/>
  <c r="G42"/>
  <c r="D42"/>
  <c r="G41"/>
  <c r="D41"/>
  <c r="G40"/>
  <c r="D40"/>
  <c r="G39"/>
  <c r="D39"/>
  <c r="G38"/>
  <c r="D38"/>
  <c r="G37"/>
  <c r="D37"/>
  <c r="G36"/>
  <c r="D36"/>
  <c r="G35"/>
  <c r="D35"/>
  <c r="G34"/>
  <c r="D34"/>
  <c r="G33"/>
  <c r="D33"/>
  <c r="G32"/>
  <c r="D32"/>
  <c r="G31"/>
  <c r="D31"/>
  <c r="G30"/>
  <c r="D30"/>
  <c r="G29"/>
  <c r="D29"/>
  <c r="G28"/>
  <c r="D28"/>
  <c r="G27"/>
  <c r="D27"/>
  <c r="G26"/>
  <c r="D26"/>
  <c r="G25"/>
  <c r="D25"/>
  <c r="G24"/>
  <c r="F24"/>
  <c r="E24"/>
  <c r="D24"/>
  <c r="C24"/>
  <c r="B24"/>
  <c r="G23"/>
  <c r="G22"/>
  <c r="D22"/>
  <c r="G21"/>
  <c r="D21"/>
  <c r="G20"/>
  <c r="D20"/>
  <c r="G19"/>
  <c r="D19"/>
  <c r="G18"/>
  <c r="D18"/>
  <c r="G17"/>
  <c r="D17"/>
  <c r="G16"/>
  <c r="D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G5"/>
  <c r="F5"/>
  <c r="E5"/>
  <c r="C5"/>
  <c r="D5" s="1"/>
  <c r="B5"/>
  <c r="B47" s="1"/>
  <c r="G47" l="1"/>
  <c r="E47"/>
  <c r="C47"/>
  <c r="D47" s="1"/>
</calcChain>
</file>

<file path=xl/sharedStrings.xml><?xml version="1.0" encoding="utf-8"?>
<sst xmlns="http://schemas.openxmlformats.org/spreadsheetml/2006/main" count="59" uniqueCount="57">
  <si>
    <t>附表3</t>
  </si>
  <si>
    <t>2018-2019年10月运营成本核减表</t>
  </si>
  <si>
    <t>单位：元</t>
  </si>
  <si>
    <t>项  目</t>
  </si>
  <si>
    <t>2018年（申报数）</t>
  </si>
  <si>
    <t>2018年核定数</t>
  </si>
  <si>
    <t>2018年核减数</t>
  </si>
  <si>
    <t>2019年1-10月（申报数）</t>
  </si>
  <si>
    <t>2019年1-10月核定数</t>
  </si>
  <si>
    <t>2019年1-10月核减数</t>
  </si>
  <si>
    <t>一、运输支出</t>
  </si>
  <si>
    <t>燃料</t>
  </si>
  <si>
    <t>修理</t>
  </si>
  <si>
    <t>事故损失</t>
  </si>
  <si>
    <t>车辆保险费</t>
  </si>
  <si>
    <t>车辆年检费</t>
  </si>
  <si>
    <t>折旧费</t>
  </si>
  <si>
    <t>工资</t>
  </si>
  <si>
    <t>场地建设</t>
  </si>
  <si>
    <t>其他</t>
  </si>
  <si>
    <t>福利费</t>
  </si>
  <si>
    <t>老年乘车免票款</t>
  </si>
  <si>
    <t>安全经费</t>
  </si>
  <si>
    <t>洗车费</t>
  </si>
  <si>
    <t>无拒载投诉奖</t>
  </si>
  <si>
    <t>线路纯净水</t>
  </si>
  <si>
    <t>纯电动车充电费</t>
  </si>
  <si>
    <t>车辆识别</t>
  </si>
  <si>
    <t>付购电动车款</t>
  </si>
  <si>
    <t>二、管理费用</t>
  </si>
  <si>
    <t>差旅费</t>
  </si>
  <si>
    <t>业务招待费</t>
  </si>
  <si>
    <t>办公费</t>
  </si>
  <si>
    <t>水电费</t>
  </si>
  <si>
    <t>责任制兑现</t>
  </si>
  <si>
    <t>职工工资</t>
  </si>
  <si>
    <t>职工生活费</t>
  </si>
  <si>
    <t>油料</t>
  </si>
  <si>
    <t>其它</t>
  </si>
  <si>
    <t>养老金</t>
  </si>
  <si>
    <t>点钞工资</t>
  </si>
  <si>
    <t>退伍军人岗位补贴</t>
  </si>
  <si>
    <t>防暑降温</t>
  </si>
  <si>
    <t>项目服务费</t>
  </si>
  <si>
    <t>职工医疗保险</t>
  </si>
  <si>
    <t>维修制作费</t>
  </si>
  <si>
    <t>三、财务费用</t>
  </si>
  <si>
    <t>手续费</t>
  </si>
  <si>
    <t>利息收入</t>
  </si>
  <si>
    <t>利息支出</t>
  </si>
  <si>
    <t>四、费用合计</t>
  </si>
  <si>
    <t>收  入  明   细   表</t>
  </si>
  <si>
    <t>营运收入</t>
  </si>
  <si>
    <t>营运补贴</t>
  </si>
  <si>
    <t>老年免票补贴</t>
  </si>
  <si>
    <t>广告收入</t>
  </si>
  <si>
    <t>合计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</si>
</sst>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\¥* #,##0.00_ ;_ \¥* \-#,##0.00_ ;_ \¥* &quot;-&quot;??_ ;_ @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>
      <alignment vertical="center"/>
    </xf>
    <xf numFmtId="43" fontId="6" fillId="0" borderId="1" xfId="1" applyFont="1" applyBorder="1">
      <alignment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8" workbookViewId="0">
      <selection activeCell="E57" sqref="E57"/>
    </sheetView>
  </sheetViews>
  <sheetFormatPr defaultRowHeight="13.5"/>
  <cols>
    <col min="1" max="1" width="13.75" customWidth="1"/>
    <col min="2" max="2" width="17.875" customWidth="1"/>
    <col min="3" max="3" width="21" customWidth="1"/>
    <col min="4" max="4" width="19" customWidth="1"/>
    <col min="5" max="5" width="20.125" customWidth="1"/>
    <col min="6" max="6" width="19.625" customWidth="1"/>
    <col min="7" max="7" width="21.625" customWidth="1"/>
  </cols>
  <sheetData>
    <row r="1" spans="1:7">
      <c r="A1" t="s">
        <v>0</v>
      </c>
    </row>
    <row r="2" spans="1:7" ht="31.5">
      <c r="A2" s="1" t="s">
        <v>1</v>
      </c>
      <c r="B2" s="1"/>
      <c r="C2" s="1"/>
      <c r="D2" s="1"/>
      <c r="E2" s="1"/>
      <c r="F2" s="1"/>
      <c r="G2" s="1"/>
    </row>
    <row r="3" spans="1:7" ht="14.25">
      <c r="A3" s="2"/>
      <c r="B3" s="2"/>
      <c r="C3" s="3"/>
      <c r="D3" s="4"/>
      <c r="E3" s="4"/>
      <c r="F3" s="4" t="s">
        <v>2</v>
      </c>
      <c r="G3" s="4"/>
    </row>
    <row r="4" spans="1:7" ht="14.25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  <c r="G4" s="7" t="s">
        <v>9</v>
      </c>
    </row>
    <row r="5" spans="1:7" ht="14.25">
      <c r="A5" s="8" t="s">
        <v>10</v>
      </c>
      <c r="B5" s="8">
        <f t="shared" ref="B5:F5" si="0">B6+B7+B8+B9+B10+B11+B12+B13+B14+B15+B16+B17+B18+B19+B20+B21+B22+B23</f>
        <v>15684997.939999999</v>
      </c>
      <c r="C5" s="8">
        <f t="shared" si="0"/>
        <v>14273592.57</v>
      </c>
      <c r="D5" s="8">
        <f t="shared" ref="D5:D22" si="1">C5-B5</f>
        <v>-1411405.3699999992</v>
      </c>
      <c r="E5" s="8">
        <f t="shared" si="0"/>
        <v>31919867.869999997</v>
      </c>
      <c r="F5" s="8">
        <f t="shared" si="0"/>
        <v>15312519.18</v>
      </c>
      <c r="G5" s="8">
        <f t="shared" ref="G5:G47" si="2">F5-E5</f>
        <v>-16607348.689999998</v>
      </c>
    </row>
    <row r="6" spans="1:7" ht="14.25">
      <c r="A6" s="8" t="s">
        <v>11</v>
      </c>
      <c r="B6" s="8">
        <v>6110433.8499999996</v>
      </c>
      <c r="C6" s="8">
        <v>6110433.8499999996</v>
      </c>
      <c r="D6" s="8">
        <f t="shared" si="1"/>
        <v>0</v>
      </c>
      <c r="E6" s="8">
        <v>5565325.3300000001</v>
      </c>
      <c r="F6" s="8">
        <v>5565325.3300000001</v>
      </c>
      <c r="G6" s="8">
        <f t="shared" si="2"/>
        <v>0</v>
      </c>
    </row>
    <row r="7" spans="1:7" ht="14.25">
      <c r="A7" s="8" t="s">
        <v>12</v>
      </c>
      <c r="B7" s="8">
        <v>961270.59</v>
      </c>
      <c r="C7" s="8">
        <v>961270.59</v>
      </c>
      <c r="D7" s="8">
        <f t="shared" si="1"/>
        <v>0</v>
      </c>
      <c r="E7" s="8">
        <v>762389</v>
      </c>
      <c r="F7" s="8">
        <v>762389</v>
      </c>
      <c r="G7" s="8">
        <f t="shared" si="2"/>
        <v>0</v>
      </c>
    </row>
    <row r="8" spans="1:7" ht="14.25">
      <c r="A8" s="8" t="s">
        <v>13</v>
      </c>
      <c r="B8" s="8">
        <v>136063.62</v>
      </c>
      <c r="C8" s="8">
        <v>136063.62</v>
      </c>
      <c r="D8" s="8">
        <f t="shared" si="1"/>
        <v>0</v>
      </c>
      <c r="E8" s="8">
        <v>180825.60000000001</v>
      </c>
      <c r="F8" s="8">
        <v>180825.60000000001</v>
      </c>
      <c r="G8" s="8">
        <f t="shared" si="2"/>
        <v>0</v>
      </c>
    </row>
    <row r="9" spans="1:7" ht="14.25">
      <c r="A9" s="8" t="s">
        <v>14</v>
      </c>
      <c r="B9" s="8">
        <v>1126036.1100000001</v>
      </c>
      <c r="C9" s="8">
        <v>1126036.1100000001</v>
      </c>
      <c r="D9" s="8">
        <f t="shared" si="1"/>
        <v>0</v>
      </c>
      <c r="E9" s="8">
        <v>922507.54</v>
      </c>
      <c r="F9" s="8">
        <v>922507.54</v>
      </c>
      <c r="G9" s="8">
        <f t="shared" si="2"/>
        <v>0</v>
      </c>
    </row>
    <row r="10" spans="1:7" ht="14.25">
      <c r="A10" s="8" t="s">
        <v>15</v>
      </c>
      <c r="B10" s="8">
        <v>56870</v>
      </c>
      <c r="C10" s="8">
        <v>56870</v>
      </c>
      <c r="D10" s="8">
        <f t="shared" si="1"/>
        <v>0</v>
      </c>
      <c r="E10" s="8">
        <v>37600</v>
      </c>
      <c r="F10" s="8">
        <v>37600</v>
      </c>
      <c r="G10" s="8">
        <f t="shared" si="2"/>
        <v>0</v>
      </c>
    </row>
    <row r="11" spans="1:7" ht="14.25">
      <c r="A11" s="8" t="s">
        <v>16</v>
      </c>
      <c r="B11" s="8">
        <v>3080744</v>
      </c>
      <c r="C11" s="8">
        <v>1905573.63</v>
      </c>
      <c r="D11" s="8">
        <f t="shared" si="1"/>
        <v>-1175170.3700000001</v>
      </c>
      <c r="E11" s="8">
        <v>3186433</v>
      </c>
      <c r="F11" s="8">
        <v>2676605.31</v>
      </c>
      <c r="G11" s="8">
        <f t="shared" si="2"/>
        <v>-509827.68999999994</v>
      </c>
    </row>
    <row r="12" spans="1:7" ht="14.25">
      <c r="A12" s="8" t="s">
        <v>17</v>
      </c>
      <c r="B12" s="8">
        <v>3377181</v>
      </c>
      <c r="C12" s="8">
        <v>3377181</v>
      </c>
      <c r="D12" s="8">
        <f t="shared" si="1"/>
        <v>0</v>
      </c>
      <c r="E12" s="8">
        <v>4836296</v>
      </c>
      <c r="F12" s="8">
        <v>4229235</v>
      </c>
      <c r="G12" s="8">
        <f t="shared" si="2"/>
        <v>-607061</v>
      </c>
    </row>
    <row r="13" spans="1:7" ht="14.25">
      <c r="A13" s="8" t="s">
        <v>18</v>
      </c>
      <c r="B13" s="8">
        <v>29340</v>
      </c>
      <c r="C13" s="8">
        <v>29340</v>
      </c>
      <c r="D13" s="8">
        <f t="shared" si="1"/>
        <v>0</v>
      </c>
      <c r="E13" s="8"/>
      <c r="F13" s="8"/>
      <c r="G13" s="8">
        <f t="shared" si="2"/>
        <v>0</v>
      </c>
    </row>
    <row r="14" spans="1:7" ht="14.25">
      <c r="A14" s="8" t="s">
        <v>19</v>
      </c>
      <c r="B14" s="8">
        <v>147897</v>
      </c>
      <c r="C14" s="8">
        <v>147897</v>
      </c>
      <c r="D14" s="8">
        <f t="shared" si="1"/>
        <v>0</v>
      </c>
      <c r="E14" s="8">
        <v>71787.839999999997</v>
      </c>
      <c r="F14" s="8">
        <v>71787.839999999997</v>
      </c>
      <c r="G14" s="8">
        <f t="shared" si="2"/>
        <v>0</v>
      </c>
    </row>
    <row r="15" spans="1:7" ht="14.25">
      <c r="A15" s="8" t="s">
        <v>20</v>
      </c>
      <c r="B15" s="9">
        <v>9039</v>
      </c>
      <c r="C15" s="8">
        <v>9039</v>
      </c>
      <c r="D15" s="8">
        <f t="shared" si="1"/>
        <v>0</v>
      </c>
      <c r="E15" s="8">
        <v>1270</v>
      </c>
      <c r="F15" s="8">
        <v>1270</v>
      </c>
      <c r="G15" s="8">
        <f t="shared" si="2"/>
        <v>0</v>
      </c>
    </row>
    <row r="16" spans="1:7" ht="14.25">
      <c r="A16" s="8" t="s">
        <v>21</v>
      </c>
      <c r="B16" s="8">
        <v>236235</v>
      </c>
      <c r="C16" s="8"/>
      <c r="D16" s="8">
        <f t="shared" si="1"/>
        <v>-236235</v>
      </c>
      <c r="E16" s="8">
        <v>40460</v>
      </c>
      <c r="F16" s="8"/>
      <c r="G16" s="8">
        <f t="shared" si="2"/>
        <v>-40460</v>
      </c>
    </row>
    <row r="17" spans="1:7" ht="14.25">
      <c r="A17" s="8" t="s">
        <v>22</v>
      </c>
      <c r="B17" s="8">
        <v>163967.76999999999</v>
      </c>
      <c r="C17" s="8">
        <v>163967.76999999999</v>
      </c>
      <c r="D17" s="8">
        <f t="shared" si="1"/>
        <v>0</v>
      </c>
      <c r="E17" s="8">
        <v>186770.56</v>
      </c>
      <c r="F17" s="8">
        <v>186770.56</v>
      </c>
      <c r="G17" s="8">
        <f t="shared" si="2"/>
        <v>0</v>
      </c>
    </row>
    <row r="18" spans="1:7" ht="14.25">
      <c r="A18" s="8" t="s">
        <v>23</v>
      </c>
      <c r="B18" s="8">
        <v>224003</v>
      </c>
      <c r="C18" s="8">
        <v>224003</v>
      </c>
      <c r="D18" s="8">
        <f t="shared" si="1"/>
        <v>0</v>
      </c>
      <c r="E18" s="8">
        <v>263088</v>
      </c>
      <c r="F18" s="8">
        <v>263088</v>
      </c>
      <c r="G18" s="8">
        <f t="shared" si="2"/>
        <v>0</v>
      </c>
    </row>
    <row r="19" spans="1:7" ht="14.25">
      <c r="A19" s="8" t="s">
        <v>24</v>
      </c>
      <c r="B19" s="8">
        <v>25917</v>
      </c>
      <c r="C19" s="8">
        <v>25917</v>
      </c>
      <c r="D19" s="8">
        <f t="shared" si="1"/>
        <v>0</v>
      </c>
      <c r="E19" s="8"/>
      <c r="F19" s="8"/>
      <c r="G19" s="8">
        <f t="shared" si="2"/>
        <v>0</v>
      </c>
    </row>
    <row r="20" spans="1:7" ht="14.25">
      <c r="A20" s="8" t="s">
        <v>25</v>
      </c>
      <c r="B20" s="8"/>
      <c r="C20" s="8"/>
      <c r="D20" s="8">
        <f t="shared" si="1"/>
        <v>0</v>
      </c>
      <c r="E20" s="8">
        <v>20315</v>
      </c>
      <c r="F20" s="8">
        <v>20315</v>
      </c>
      <c r="G20" s="8">
        <f t="shared" si="2"/>
        <v>0</v>
      </c>
    </row>
    <row r="21" spans="1:7" ht="14.25">
      <c r="A21" s="8" t="s">
        <v>26</v>
      </c>
      <c r="B21" s="8"/>
      <c r="C21" s="8"/>
      <c r="D21" s="8">
        <f t="shared" si="1"/>
        <v>0</v>
      </c>
      <c r="E21" s="8">
        <v>350000</v>
      </c>
      <c r="F21" s="8">
        <v>350000</v>
      </c>
      <c r="G21" s="8">
        <f t="shared" si="2"/>
        <v>0</v>
      </c>
    </row>
    <row r="22" spans="1:7" ht="14.25">
      <c r="A22" s="8" t="s">
        <v>27</v>
      </c>
      <c r="B22" s="8"/>
      <c r="C22" s="8"/>
      <c r="D22" s="8">
        <f t="shared" si="1"/>
        <v>0</v>
      </c>
      <c r="E22" s="8">
        <v>44800</v>
      </c>
      <c r="F22" s="8">
        <v>44800</v>
      </c>
      <c r="G22" s="8">
        <f t="shared" si="2"/>
        <v>0</v>
      </c>
    </row>
    <row r="23" spans="1:7" ht="14.25">
      <c r="A23" s="8" t="s">
        <v>28</v>
      </c>
      <c r="B23" s="8"/>
      <c r="C23" s="8"/>
      <c r="D23" s="8"/>
      <c r="E23" s="8">
        <v>15450000</v>
      </c>
      <c r="F23" s="8"/>
      <c r="G23" s="8">
        <f t="shared" si="2"/>
        <v>-15450000</v>
      </c>
    </row>
    <row r="24" spans="1:7" ht="14.25">
      <c r="A24" s="8" t="s">
        <v>29</v>
      </c>
      <c r="B24" s="8">
        <f t="shared" ref="B24:F24" si="3">B25+B26+B27+B28+B29+B30+B31+B32+B33+B34+B35+B36+B37+B38+B39++B40+B41+B42</f>
        <v>5743965.04</v>
      </c>
      <c r="C24" s="8">
        <f t="shared" si="3"/>
        <v>2859281.79</v>
      </c>
      <c r="D24" s="8">
        <f t="shared" ref="D24:D47" si="4">C24-B24</f>
        <v>-2884683.25</v>
      </c>
      <c r="E24" s="8">
        <f t="shared" si="3"/>
        <v>5341099.3500000006</v>
      </c>
      <c r="F24" s="8">
        <f t="shared" si="3"/>
        <v>2503766.3000000003</v>
      </c>
      <c r="G24" s="8">
        <f t="shared" si="2"/>
        <v>-2837333.0500000003</v>
      </c>
    </row>
    <row r="25" spans="1:7" ht="14.25">
      <c r="A25" s="8" t="s">
        <v>30</v>
      </c>
      <c r="B25" s="8">
        <v>24995.7</v>
      </c>
      <c r="C25" s="8">
        <v>24995.7</v>
      </c>
      <c r="D25" s="8">
        <f t="shared" si="4"/>
        <v>0</v>
      </c>
      <c r="E25" s="8">
        <v>24194.5</v>
      </c>
      <c r="F25" s="8">
        <v>24194.5</v>
      </c>
      <c r="G25" s="8">
        <f t="shared" si="2"/>
        <v>0</v>
      </c>
    </row>
    <row r="26" spans="1:7" ht="14.25">
      <c r="A26" s="8" t="s">
        <v>31</v>
      </c>
      <c r="B26" s="8">
        <v>54671</v>
      </c>
      <c r="C26" s="8">
        <v>54671</v>
      </c>
      <c r="D26" s="8">
        <f t="shared" si="4"/>
        <v>0</v>
      </c>
      <c r="E26" s="8">
        <v>47507</v>
      </c>
      <c r="F26" s="8">
        <v>47507</v>
      </c>
      <c r="G26" s="8">
        <f t="shared" si="2"/>
        <v>0</v>
      </c>
    </row>
    <row r="27" spans="1:7" ht="14.25">
      <c r="A27" s="8" t="s">
        <v>32</v>
      </c>
      <c r="B27" s="8">
        <v>82356.570000000007</v>
      </c>
      <c r="C27" s="8">
        <v>82356.570000000007</v>
      </c>
      <c r="D27" s="8">
        <f t="shared" si="4"/>
        <v>0</v>
      </c>
      <c r="E27" s="8">
        <v>20035</v>
      </c>
      <c r="F27" s="8">
        <v>20035</v>
      </c>
      <c r="G27" s="8">
        <f t="shared" si="2"/>
        <v>0</v>
      </c>
    </row>
    <row r="28" spans="1:7" ht="14.25">
      <c r="A28" s="8" t="s">
        <v>33</v>
      </c>
      <c r="B28" s="8">
        <v>18069</v>
      </c>
      <c r="C28" s="8">
        <v>18069</v>
      </c>
      <c r="D28" s="8">
        <f t="shared" si="4"/>
        <v>0</v>
      </c>
      <c r="E28" s="8">
        <v>20415.810000000001</v>
      </c>
      <c r="F28" s="8">
        <v>20415.810000000001</v>
      </c>
      <c r="G28" s="8">
        <f t="shared" si="2"/>
        <v>0</v>
      </c>
    </row>
    <row r="29" spans="1:7" ht="14.25">
      <c r="A29" s="8" t="s">
        <v>34</v>
      </c>
      <c r="B29" s="8">
        <v>90350</v>
      </c>
      <c r="C29" s="8">
        <v>90350</v>
      </c>
      <c r="D29" s="8">
        <f t="shared" si="4"/>
        <v>0</v>
      </c>
      <c r="E29" s="8">
        <v>79960</v>
      </c>
      <c r="F29" s="8">
        <v>79960</v>
      </c>
      <c r="G29" s="8">
        <f t="shared" si="2"/>
        <v>0</v>
      </c>
    </row>
    <row r="30" spans="1:7" ht="14.25">
      <c r="A30" s="8" t="s">
        <v>35</v>
      </c>
      <c r="B30" s="8">
        <v>1877235</v>
      </c>
      <c r="C30" s="8">
        <v>1482444</v>
      </c>
      <c r="D30" s="8">
        <f t="shared" si="4"/>
        <v>-394791</v>
      </c>
      <c r="E30" s="8">
        <v>1519052</v>
      </c>
      <c r="F30" s="8">
        <v>1235370</v>
      </c>
      <c r="G30" s="8">
        <f t="shared" si="2"/>
        <v>-283682</v>
      </c>
    </row>
    <row r="31" spans="1:7" ht="14.25">
      <c r="A31" s="8" t="s">
        <v>36</v>
      </c>
      <c r="B31" s="8">
        <v>436750</v>
      </c>
      <c r="C31" s="8">
        <v>436750</v>
      </c>
      <c r="D31" s="8">
        <f t="shared" si="4"/>
        <v>0</v>
      </c>
      <c r="E31" s="8">
        <v>423780</v>
      </c>
      <c r="F31" s="8">
        <v>423780</v>
      </c>
      <c r="G31" s="8">
        <f t="shared" si="2"/>
        <v>0</v>
      </c>
    </row>
    <row r="32" spans="1:7" ht="14.25">
      <c r="A32" s="8" t="s">
        <v>37</v>
      </c>
      <c r="B32" s="8">
        <v>5245</v>
      </c>
      <c r="C32" s="8">
        <v>5245</v>
      </c>
      <c r="D32" s="8">
        <f t="shared" si="4"/>
        <v>0</v>
      </c>
      <c r="E32" s="8">
        <v>17400</v>
      </c>
      <c r="F32" s="8">
        <v>17400</v>
      </c>
      <c r="G32" s="8">
        <f t="shared" si="2"/>
        <v>0</v>
      </c>
    </row>
    <row r="33" spans="1:7" ht="14.25">
      <c r="A33" s="8" t="s">
        <v>20</v>
      </c>
      <c r="B33" s="8">
        <v>4785</v>
      </c>
      <c r="C33" s="8">
        <v>4785</v>
      </c>
      <c r="D33" s="8">
        <f t="shared" si="4"/>
        <v>0</v>
      </c>
      <c r="E33" s="8">
        <v>43045</v>
      </c>
      <c r="F33" s="8">
        <v>43045</v>
      </c>
      <c r="G33" s="8">
        <f t="shared" si="2"/>
        <v>0</v>
      </c>
    </row>
    <row r="34" spans="1:7" ht="14.25">
      <c r="A34" s="8" t="s">
        <v>38</v>
      </c>
      <c r="B34" s="8">
        <v>89322.57</v>
      </c>
      <c r="C34" s="8">
        <v>89322.57</v>
      </c>
      <c r="D34" s="8">
        <f t="shared" si="4"/>
        <v>0</v>
      </c>
      <c r="E34" s="8">
        <v>24154.799999999999</v>
      </c>
      <c r="F34" s="8">
        <v>24154.799999999999</v>
      </c>
      <c r="G34" s="8">
        <f t="shared" si="2"/>
        <v>0</v>
      </c>
    </row>
    <row r="35" spans="1:7" ht="14.25">
      <c r="A35" s="8" t="s">
        <v>39</v>
      </c>
      <c r="B35" s="8">
        <v>2484436</v>
      </c>
      <c r="C35" s="8"/>
      <c r="D35" s="8">
        <f t="shared" si="4"/>
        <v>-2484436</v>
      </c>
      <c r="E35" s="8">
        <v>2549270.7999999998</v>
      </c>
      <c r="F35" s="8"/>
      <c r="G35" s="8">
        <f t="shared" si="2"/>
        <v>-2549270.7999999998</v>
      </c>
    </row>
    <row r="36" spans="1:7" ht="14.25">
      <c r="A36" s="8" t="s">
        <v>40</v>
      </c>
      <c r="B36" s="8">
        <v>27600</v>
      </c>
      <c r="C36" s="8">
        <v>27600</v>
      </c>
      <c r="D36" s="8">
        <f t="shared" si="4"/>
        <v>0</v>
      </c>
      <c r="E36" s="8">
        <v>104733</v>
      </c>
      <c r="F36" s="8">
        <v>104733</v>
      </c>
      <c r="G36" s="8">
        <f t="shared" si="2"/>
        <v>0</v>
      </c>
    </row>
    <row r="37" spans="1:7" ht="14.25">
      <c r="A37" s="8" t="s">
        <v>41</v>
      </c>
      <c r="B37" s="8">
        <v>30330</v>
      </c>
      <c r="C37" s="8">
        <v>30330</v>
      </c>
      <c r="D37" s="8">
        <f t="shared" si="4"/>
        <v>0</v>
      </c>
      <c r="E37" s="8">
        <v>33900</v>
      </c>
      <c r="F37" s="8">
        <v>33900</v>
      </c>
      <c r="G37" s="8">
        <f t="shared" si="2"/>
        <v>0</v>
      </c>
    </row>
    <row r="38" spans="1:7" ht="14.25">
      <c r="A38" s="8" t="s">
        <v>42</v>
      </c>
      <c r="B38" s="8"/>
      <c r="C38" s="8"/>
      <c r="D38" s="8">
        <f t="shared" si="4"/>
        <v>0</v>
      </c>
      <c r="E38" s="8">
        <v>13800</v>
      </c>
      <c r="F38" s="8">
        <v>13800</v>
      </c>
      <c r="G38" s="8">
        <f t="shared" si="2"/>
        <v>0</v>
      </c>
    </row>
    <row r="39" spans="1:7" ht="14.25">
      <c r="A39" s="8" t="s">
        <v>43</v>
      </c>
      <c r="B39" s="8">
        <v>50000</v>
      </c>
      <c r="C39" s="8">
        <v>50000</v>
      </c>
      <c r="D39" s="8">
        <f t="shared" si="4"/>
        <v>0</v>
      </c>
      <c r="E39" s="8"/>
      <c r="F39" s="8"/>
      <c r="G39" s="8">
        <f t="shared" si="2"/>
        <v>0</v>
      </c>
    </row>
    <row r="40" spans="1:7" ht="14.25">
      <c r="A40" s="8" t="s">
        <v>16</v>
      </c>
      <c r="B40" s="8">
        <v>14550</v>
      </c>
      <c r="C40" s="8">
        <v>9093.75</v>
      </c>
      <c r="D40" s="8">
        <f t="shared" si="4"/>
        <v>-5456.25</v>
      </c>
      <c r="E40" s="8">
        <v>18436</v>
      </c>
      <c r="F40" s="8">
        <v>14055.75</v>
      </c>
      <c r="G40" s="8">
        <f t="shared" si="2"/>
        <v>-4380.25</v>
      </c>
    </row>
    <row r="41" spans="1:7" ht="14.25">
      <c r="A41" s="8" t="s">
        <v>44</v>
      </c>
      <c r="B41" s="8">
        <v>453269.2</v>
      </c>
      <c r="C41" s="8">
        <v>453269.2</v>
      </c>
      <c r="D41" s="8">
        <f t="shared" si="4"/>
        <v>0</v>
      </c>
      <c r="E41" s="8">
        <v>389907.44</v>
      </c>
      <c r="F41" s="8">
        <v>389907.44</v>
      </c>
      <c r="G41" s="8">
        <f t="shared" si="2"/>
        <v>0</v>
      </c>
    </row>
    <row r="42" spans="1:7" ht="14.25">
      <c r="A42" s="8" t="s">
        <v>45</v>
      </c>
      <c r="B42" s="8"/>
      <c r="C42" s="8"/>
      <c r="D42" s="8">
        <f t="shared" si="4"/>
        <v>0</v>
      </c>
      <c r="E42" s="8">
        <v>11508</v>
      </c>
      <c r="F42" s="8">
        <v>11508</v>
      </c>
      <c r="G42" s="8">
        <f t="shared" si="2"/>
        <v>0</v>
      </c>
    </row>
    <row r="43" spans="1:7" ht="14.25">
      <c r="A43" s="8" t="s">
        <v>46</v>
      </c>
      <c r="B43" s="8">
        <f>B44+B45+B46</f>
        <v>1388442.35</v>
      </c>
      <c r="C43" s="8"/>
      <c r="D43" s="8">
        <f t="shared" si="4"/>
        <v>-1388442.35</v>
      </c>
      <c r="E43" s="8">
        <f>E44+E45+E46</f>
        <v>1639221.52</v>
      </c>
      <c r="F43" s="8"/>
      <c r="G43" s="8">
        <f t="shared" si="2"/>
        <v>-1639221.52</v>
      </c>
    </row>
    <row r="44" spans="1:7" ht="14.25">
      <c r="A44" s="8" t="s">
        <v>47</v>
      </c>
      <c r="B44" s="8">
        <v>383.9</v>
      </c>
      <c r="C44" s="8">
        <v>383.9</v>
      </c>
      <c r="D44" s="8">
        <f t="shared" si="4"/>
        <v>0</v>
      </c>
      <c r="E44" s="8">
        <v>574</v>
      </c>
      <c r="F44" s="8">
        <v>574</v>
      </c>
      <c r="G44" s="8">
        <f t="shared" si="2"/>
        <v>0</v>
      </c>
    </row>
    <row r="45" spans="1:7" ht="14.25">
      <c r="A45" s="8" t="s">
        <v>48</v>
      </c>
      <c r="B45" s="8">
        <v>-6910.59</v>
      </c>
      <c r="C45" s="8">
        <v>-6910.59</v>
      </c>
      <c r="D45" s="8">
        <f t="shared" si="4"/>
        <v>0</v>
      </c>
      <c r="E45" s="8">
        <v>-2536.13</v>
      </c>
      <c r="F45" s="8">
        <v>-2536.13</v>
      </c>
      <c r="G45" s="8">
        <f t="shared" si="2"/>
        <v>0</v>
      </c>
    </row>
    <row r="46" spans="1:7" ht="14.25">
      <c r="A46" s="8" t="s">
        <v>49</v>
      </c>
      <c r="B46" s="8">
        <v>1394969.04</v>
      </c>
      <c r="C46" s="8">
        <v>1394969.04</v>
      </c>
      <c r="D46" s="8">
        <f t="shared" si="4"/>
        <v>0</v>
      </c>
      <c r="E46" s="8">
        <v>1641183.65</v>
      </c>
      <c r="F46" s="8">
        <v>1641183.65</v>
      </c>
      <c r="G46" s="8">
        <f t="shared" si="2"/>
        <v>0</v>
      </c>
    </row>
    <row r="47" spans="1:7" ht="14.25">
      <c r="A47" s="8" t="s">
        <v>50</v>
      </c>
      <c r="B47" s="8">
        <f t="shared" ref="B47:F47" si="5">B5+B24+B43</f>
        <v>22817405.330000002</v>
      </c>
      <c r="C47" s="8">
        <f t="shared" si="5"/>
        <v>17132874.359999999</v>
      </c>
      <c r="D47" s="8">
        <f t="shared" si="4"/>
        <v>-5684530.9700000025</v>
      </c>
      <c r="E47" s="8">
        <f t="shared" si="5"/>
        <v>38900188.740000002</v>
      </c>
      <c r="F47" s="8">
        <f t="shared" si="5"/>
        <v>17816285.48</v>
      </c>
      <c r="G47" s="8">
        <f t="shared" si="2"/>
        <v>-21083903.260000002</v>
      </c>
    </row>
    <row r="48" spans="1:7" ht="14.25">
      <c r="A48" s="10" t="s">
        <v>51</v>
      </c>
      <c r="B48" s="11"/>
      <c r="C48" s="11"/>
      <c r="D48" s="11"/>
      <c r="E48" s="11"/>
      <c r="F48" s="11"/>
      <c r="G48" s="12"/>
    </row>
    <row r="49" spans="1:7" ht="14.25">
      <c r="A49" s="8" t="s">
        <v>52</v>
      </c>
      <c r="B49" s="8">
        <v>8206292.7800000003</v>
      </c>
      <c r="C49" s="8">
        <v>8206292.7800000003</v>
      </c>
      <c r="D49" s="8"/>
      <c r="E49" s="8">
        <v>9338717.6500000004</v>
      </c>
      <c r="F49" s="8">
        <v>9338717.6500000004</v>
      </c>
      <c r="G49" s="8">
        <f t="shared" ref="G49:G52" si="6">F49-E49</f>
        <v>0</v>
      </c>
    </row>
    <row r="50" spans="1:7" ht="14.25">
      <c r="A50" s="8" t="s">
        <v>53</v>
      </c>
      <c r="B50" s="8">
        <v>2069850.93</v>
      </c>
      <c r="C50" s="8">
        <v>2069850.93</v>
      </c>
      <c r="D50" s="8"/>
      <c r="E50" s="8">
        <v>751667</v>
      </c>
      <c r="F50" s="8">
        <v>2001667</v>
      </c>
      <c r="G50" s="8">
        <f t="shared" si="6"/>
        <v>1250000</v>
      </c>
    </row>
    <row r="51" spans="1:7" ht="14.25">
      <c r="A51" s="8" t="s">
        <v>54</v>
      </c>
      <c r="B51" s="8">
        <v>1200000</v>
      </c>
      <c r="C51" s="8">
        <v>1200000</v>
      </c>
      <c r="D51" s="8"/>
      <c r="E51" s="8">
        <v>900000</v>
      </c>
      <c r="F51" s="8">
        <v>900000</v>
      </c>
      <c r="G51" s="8">
        <f t="shared" si="6"/>
        <v>0</v>
      </c>
    </row>
    <row r="52" spans="1:7" ht="14.25">
      <c r="A52" s="8" t="s">
        <v>55</v>
      </c>
      <c r="B52" s="8">
        <v>168000</v>
      </c>
      <c r="C52" s="8">
        <v>168000</v>
      </c>
      <c r="D52" s="8"/>
      <c r="E52" s="8">
        <v>146000</v>
      </c>
      <c r="F52" s="8">
        <v>146000</v>
      </c>
      <c r="G52" s="8">
        <f t="shared" si="6"/>
        <v>0</v>
      </c>
    </row>
    <row r="53" spans="1:7" ht="14.25">
      <c r="A53" s="8" t="s">
        <v>56</v>
      </c>
      <c r="B53" s="8">
        <f>SUM(B49:B52)</f>
        <v>11644143.710000001</v>
      </c>
      <c r="C53" s="8"/>
      <c r="D53" s="8"/>
      <c r="E53" s="8">
        <f>SUM(E49:E52)</f>
        <v>11136384.65</v>
      </c>
      <c r="F53" s="8"/>
      <c r="G53" s="8"/>
    </row>
  </sheetData>
  <mergeCells count="3">
    <mergeCell ref="A2:G2"/>
    <mergeCell ref="A3:B3"/>
    <mergeCell ref="A48:G4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2020-02-27T03:10:44Z</dcterms:modified>
</cp:coreProperties>
</file>